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4\"/>
    </mc:Choice>
  </mc:AlternateContent>
  <bookViews>
    <workbookView xWindow="360" yWindow="96" windowWidth="8412" windowHeight="4968"/>
  </bookViews>
  <sheets>
    <sheet name="Model" sheetId="1" r:id="rId1"/>
    <sheet name="Model_STS" sheetId="3" state="veryHidden" r:id="rId2"/>
    <sheet name="STS_1" sheetId="7" r:id="rId3"/>
    <sheet name="STS_2" sheetId="6" r:id="rId4"/>
  </sheets>
  <definedNames>
    <definedName name="ChartData" localSheetId="2">STS_1!$K$5:$K$13</definedName>
    <definedName name="ChartData" localSheetId="3">STS_2!$K$5:$K$13</definedName>
    <definedName name="ChocReqd">Model!$E$22</definedName>
    <definedName name="ChocUsed">Model!$E$20</definedName>
    <definedName name="InputsAvail">Model!$F$9:$F$11</definedName>
    <definedName name="InputsUsed">Model!$D$9:$D$11</definedName>
    <definedName name="InputValues" localSheetId="2">STS_1!$A$5:$A$13</definedName>
    <definedName name="InputValues" localSheetId="3">STS_2!$A$5:$A$13</definedName>
    <definedName name="NutsReqd">Model!$B$22:$C$22</definedName>
    <definedName name="NutsUsed">Model!$B$20:$C$20</definedName>
    <definedName name="OutputAddresses" localSheetId="2">STS_1!$B$4:$D$4</definedName>
    <definedName name="OutputAddresses" localSheetId="3">STS_2!$B$4:$D$4</definedName>
    <definedName name="OutputValues" localSheetId="2">STS_1!$B$5:$D$13</definedName>
    <definedName name="OutputValues" localSheetId="3">STS_2!$B$5:$D$13</definedName>
    <definedName name="ProdPlan">Model!$B$9:$C$11</definedName>
    <definedName name="solver_adj" localSheetId="0" hidden="1">Model!$B$9:$C$11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Model!$B$20:$C$20</definedName>
    <definedName name="solver_lhs2" localSheetId="0" hidden="1">Model!$D$9:$D$11</definedName>
    <definedName name="solver_lhs3" localSheetId="0" hidden="1">Model!$E$20</definedName>
    <definedName name="solver_lhs4" localSheetId="0" hidden="1">Model!$E$20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3</definedName>
    <definedName name="solver_nwt" localSheetId="0" hidden="1">1</definedName>
    <definedName name="solver_ofx" localSheetId="0" hidden="1">2</definedName>
    <definedName name="solver_opt" localSheetId="0" hidden="1">Model!$B$24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3</definedName>
    <definedName name="solver_rel2" localSheetId="0" hidden="1">1</definedName>
    <definedName name="solver_rel3" localSheetId="0" hidden="1">3</definedName>
    <definedName name="solver_rel4" localSheetId="0" hidden="1">3</definedName>
    <definedName name="solver_reo" localSheetId="0" hidden="1">2</definedName>
    <definedName name="solver_rep" localSheetId="0" hidden="1">2</definedName>
    <definedName name="solver_rhs1" localSheetId="0" hidden="1">Model!$B$22:$C$22</definedName>
    <definedName name="solver_rhs2" localSheetId="0" hidden="1">Model!$F$9:$F$11</definedName>
    <definedName name="solver_rhs3" localSheetId="0" hidden="1">Model!$E$22</definedName>
    <definedName name="solver_rhs4" localSheetId="0" hidden="1">Model!$E$22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mp" localSheetId="0" hidden="1">Model!$E$22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2</definedName>
    <definedName name="TotRev">Model!$B$24</definedName>
  </definedNames>
  <calcPr calcId="152511" iterate="1"/>
</workbook>
</file>

<file path=xl/calcChain.xml><?xml version="1.0" encoding="utf-8"?>
<calcChain xmlns="http://schemas.openxmlformats.org/spreadsheetml/2006/main">
  <c r="K1" i="7" l="1"/>
  <c r="K13" i="7"/>
  <c r="K12" i="7"/>
  <c r="K11" i="7"/>
  <c r="K10" i="7"/>
  <c r="K9" i="7"/>
  <c r="K8" i="7"/>
  <c r="K7" i="7"/>
  <c r="K6" i="7"/>
  <c r="K5" i="7"/>
  <c r="J4" i="7"/>
  <c r="K1" i="6"/>
  <c r="K13" i="6"/>
  <c r="K12" i="6"/>
  <c r="K11" i="6"/>
  <c r="K10" i="6"/>
  <c r="K9" i="6"/>
  <c r="K8" i="6"/>
  <c r="K7" i="6"/>
  <c r="K6" i="6"/>
  <c r="K5" i="6"/>
  <c r="J4" i="6"/>
  <c r="C12" i="1"/>
  <c r="C22" i="1" s="1"/>
  <c r="B12" i="1"/>
  <c r="E22" i="1" s="1"/>
  <c r="E20" i="1"/>
  <c r="D9" i="1"/>
  <c r="C20" i="1"/>
  <c r="B20" i="1"/>
  <c r="D10" i="1"/>
  <c r="D11" i="1"/>
  <c r="B22" i="1" l="1"/>
  <c r="B24" i="1"/>
</calcChain>
</file>

<file path=xl/comments1.xml><?xml version="1.0" encoding="utf-8"?>
<comments xmlns="http://schemas.openxmlformats.org/spreadsheetml/2006/main">
  <authors>
    <author>Chris</author>
  </authors>
  <commentList>
    <comment ref="B5" authorId="0" shapeId="0">
      <text>
        <r>
          <rPr>
            <sz val="9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" authorId="0" shapeId="0">
      <text>
        <r>
          <rPr>
            <sz val="9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" authorId="0" shapeId="0">
      <text>
        <r>
          <rPr>
            <sz val="9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" authorId="0" shapeId="0">
      <text>
        <r>
          <rPr>
            <sz val="9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" authorId="0" shapeId="0">
      <text>
        <r>
          <rPr>
            <sz val="9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0" authorId="0" shapeId="0">
      <text>
        <r>
          <rPr>
            <sz val="9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1" authorId="0" shapeId="0">
      <text>
        <r>
          <rPr>
            <sz val="9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2" authorId="0" shapeId="0">
      <text>
        <r>
          <rPr>
            <sz val="9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3" authorId="0" shapeId="0">
      <text>
        <r>
          <rPr>
            <sz val="9"/>
            <color indexed="81"/>
            <rFont val="Tahoma"/>
            <family val="2"/>
          </rPr>
          <t>Solver found a solution. All constraints and optimality conditions are satisfied.</t>
        </r>
      </text>
    </comment>
  </commentList>
</comments>
</file>

<file path=xl/comments2.xml><?xml version="1.0" encoding="utf-8"?>
<comments xmlns="http://schemas.openxmlformats.org/spreadsheetml/2006/main">
  <authors>
    <author>Chris</author>
  </authors>
  <commentList>
    <comment ref="B5" authorId="0" shapeId="0">
      <text>
        <r>
          <rPr>
            <sz val="9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" authorId="0" shapeId="0">
      <text>
        <r>
          <rPr>
            <sz val="9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" authorId="0" shapeId="0">
      <text>
        <r>
          <rPr>
            <sz val="9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" authorId="0" shapeId="0">
      <text>
        <r>
          <rPr>
            <sz val="9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" authorId="0" shapeId="0">
      <text>
        <r>
          <rPr>
            <sz val="9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0" authorId="0" shapeId="0">
      <text>
        <r>
          <rPr>
            <sz val="9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1" authorId="0" shapeId="0">
      <text>
        <r>
          <rPr>
            <sz val="9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2" authorId="0" shapeId="0">
      <text>
        <r>
          <rPr>
            <sz val="9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3" authorId="0" shapeId="0">
      <text>
        <r>
          <rPr>
            <sz val="9"/>
            <color indexed="81"/>
            <rFont val="Tahoma"/>
            <family val="2"/>
          </rPr>
          <t>Solver found a solution. All constraints and optimality conditions are satisfied.</t>
        </r>
      </text>
    </comment>
  </commentList>
</comments>
</file>

<file path=xl/sharedStrings.xml><?xml version="1.0" encoding="utf-8"?>
<sst xmlns="http://schemas.openxmlformats.org/spreadsheetml/2006/main" count="66" uniqueCount="46">
  <si>
    <t>Selling price of candies (per ounce)</t>
  </si>
  <si>
    <t>Slugger</t>
  </si>
  <si>
    <t>Easy Out</t>
  </si>
  <si>
    <t>Production plan (amounts of inputs into each candy)</t>
  </si>
  <si>
    <t>Total used</t>
  </si>
  <si>
    <t>Available</t>
  </si>
  <si>
    <t>Sugar</t>
  </si>
  <si>
    <t>&lt;=</t>
  </si>
  <si>
    <t>Nuts</t>
  </si>
  <si>
    <t>Chocolate</t>
  </si>
  <si>
    <t>Produced</t>
  </si>
  <si>
    <t>Nut lower bounds</t>
  </si>
  <si>
    <t>Chocolate lower bound</t>
  </si>
  <si>
    <t>Nut constraints</t>
  </si>
  <si>
    <t>Chocolate constraint</t>
  </si>
  <si>
    <t>Actual totals</t>
  </si>
  <si>
    <t>&gt;=</t>
  </si>
  <si>
    <t>Required</t>
  </si>
  <si>
    <t>Total revenue</t>
  </si>
  <si>
    <t>$B$12</t>
  </si>
  <si>
    <t>$C$12</t>
  </si>
  <si>
    <t>Mixing candy</t>
  </si>
  <si>
    <t>Range names used:</t>
  </si>
  <si>
    <t>ChocReqd</t>
  </si>
  <si>
    <t>ChocUsed</t>
  </si>
  <si>
    <t>InputsAvail</t>
  </si>
  <si>
    <t>InputsUsed</t>
  </si>
  <si>
    <t>NutsReqd</t>
  </si>
  <si>
    <t>NutsUsed</t>
  </si>
  <si>
    <t>ProdPlan</t>
  </si>
  <si>
    <t>TotRev</t>
  </si>
  <si>
    <t>=Model!$E$22</t>
  </si>
  <si>
    <t>=Model!$E$20</t>
  </si>
  <si>
    <t>=Model!$F$9:$F$11</t>
  </si>
  <si>
    <t>=Model!$D$9:$D$11</t>
  </si>
  <si>
    <t>=Model!$B$22:$C$22</t>
  </si>
  <si>
    <t>=Model!$B$20:$C$20</t>
  </si>
  <si>
    <t>=Model!$B$9:$C$11</t>
  </si>
  <si>
    <t>=Model!$B$24</t>
  </si>
  <si>
    <t>$B$12:$C$12,$B$24</t>
  </si>
  <si>
    <t>Oneway analysis for Solver model in Model worksheet</t>
  </si>
  <si>
    <t>Data for chart</t>
  </si>
  <si>
    <t>Sugar available (cell $F$9) values along side, output cell(s) along top</t>
  </si>
  <si>
    <t>$C$5</t>
  </si>
  <si>
    <t>Easy Out price</t>
  </si>
  <si>
    <t>Easy Out price (cell $C$5) values along side, output cell(s) along top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</si>
</sst>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164" formatCode="&quot;$&quot;#,##0;\-&quot;$&quot;#,##0"/>
  </numFmts>
  <fonts count="5" x14ac:knownFonts="1"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rgb="FFFFFFFF"/>
      <name val="Calibri"/>
      <family val="2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NumberFormat="1" applyFont="1"/>
    <xf numFmtId="0" fontId="2" fillId="0" borderId="0" xfId="0" applyFont="1" applyAlignment="1">
      <alignment horizontal="right"/>
    </xf>
    <xf numFmtId="0" fontId="2" fillId="0" borderId="0" xfId="0" applyNumberFormat="1" applyFont="1" applyAlignment="1">
      <alignment horizontal="left"/>
    </xf>
    <xf numFmtId="8" fontId="2" fillId="2" borderId="0" xfId="0" applyNumberFormat="1" applyFont="1" applyFill="1" applyBorder="1"/>
    <xf numFmtId="0" fontId="2" fillId="3" borderId="0" xfId="0" applyFont="1" applyFill="1" applyBorder="1"/>
    <xf numFmtId="0" fontId="2" fillId="0" borderId="0" xfId="0" applyFont="1" applyAlignment="1">
      <alignment horizontal="center"/>
    </xf>
    <xf numFmtId="0" fontId="2" fillId="2" borderId="0" xfId="0" applyFont="1" applyFill="1" applyBorder="1"/>
    <xf numFmtId="1" fontId="2" fillId="3" borderId="0" xfId="0" applyNumberFormat="1" applyFont="1" applyFill="1" applyBorder="1"/>
    <xf numFmtId="1" fontId="2" fillId="0" borderId="0" xfId="0" applyNumberFormat="1" applyFont="1"/>
    <xf numFmtId="0" fontId="2" fillId="0" borderId="0" xfId="0" quotePrefix="1" applyFont="1"/>
    <xf numFmtId="9" fontId="2" fillId="2" borderId="0" xfId="0" applyNumberFormat="1" applyFont="1" applyFill="1" applyBorder="1"/>
    <xf numFmtId="164" fontId="2" fillId="4" borderId="0" xfId="0" applyNumberFormat="1" applyFont="1" applyFill="1" applyBorder="1"/>
    <xf numFmtId="49" fontId="0" fillId="0" borderId="0" xfId="0" applyNumberFormat="1"/>
    <xf numFmtId="8" fontId="0" fillId="0" borderId="0" xfId="0" applyNumberFormat="1"/>
    <xf numFmtId="0" fontId="0" fillId="0" borderId="0" xfId="0" applyAlignment="1">
      <alignment horizontal="right" textRotation="90"/>
    </xf>
    <xf numFmtId="0" fontId="0" fillId="5" borderId="0" xfId="0" applyFill="1" applyAlignment="1">
      <alignment horizontal="right" textRotation="90"/>
    </xf>
    <xf numFmtId="1" fontId="0" fillId="0" borderId="1" xfId="0" applyNumberFormat="1" applyBorder="1"/>
    <xf numFmtId="0" fontId="0" fillId="0" borderId="2" xfId="0" applyNumberFormat="1" applyBorder="1"/>
    <xf numFmtId="164" fontId="0" fillId="0" borderId="3" xfId="0" applyNumberFormat="1" applyBorder="1"/>
    <xf numFmtId="1" fontId="0" fillId="0" borderId="4" xfId="0" applyNumberFormat="1" applyBorder="1"/>
    <xf numFmtId="0" fontId="0" fillId="0" borderId="0" xfId="0" applyNumberFormat="1" applyBorder="1"/>
    <xf numFmtId="164" fontId="0" fillId="0" borderId="5" xfId="0" applyNumberFormat="1" applyBorder="1"/>
    <xf numFmtId="1" fontId="0" fillId="0" borderId="6" xfId="0" applyNumberFormat="1" applyBorder="1"/>
    <xf numFmtId="0" fontId="0" fillId="0" borderId="7" xfId="0" applyNumberFormat="1" applyBorder="1"/>
    <xf numFmtId="164" fontId="0" fillId="0" borderId="8" xfId="0" applyNumberFormat="1" applyBorder="1"/>
    <xf numFmtId="0" fontId="0" fillId="0" borderId="0" xfId="0" applyNumberFormat="1"/>
    <xf numFmtId="0" fontId="3" fillId="0" borderId="0" xfId="0" applyFont="1"/>
  </cellXfs>
  <cellStyles count="1"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STS_1!$K$1</c:f>
          <c:strCache>
            <c:ptCount val="1"/>
            <c:pt idx="0">
              <c:v>Sensitivity of $B$12 to Easy Out price</c:v>
            </c:pt>
          </c:strCache>
        </c:strRef>
      </c:tx>
      <c:layout/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STS_1!$A$5:$A$13</c:f>
              <c:numCache>
                <c:formatCode>"$"#,##0.00_);[Red]\("$"#,##0.00\)</c:formatCode>
                <c:ptCount val="9"/>
                <c:pt idx="0">
                  <c:v>1</c:v>
                </c:pt>
                <c:pt idx="1">
                  <c:v>1.1000000238418579</c:v>
                </c:pt>
                <c:pt idx="2">
                  <c:v>1.2000000476837158</c:v>
                </c:pt>
                <c:pt idx="3">
                  <c:v>1.2999999523162842</c:v>
                </c:pt>
                <c:pt idx="4">
                  <c:v>1.3999999761581421</c:v>
                </c:pt>
                <c:pt idx="5">
                  <c:v>1.5</c:v>
                </c:pt>
                <c:pt idx="6">
                  <c:v>1.6000000238418579</c:v>
                </c:pt>
                <c:pt idx="7">
                  <c:v>1.7000000476837158</c:v>
                </c:pt>
                <c:pt idx="8">
                  <c:v>1.7999999523162842</c:v>
                </c:pt>
              </c:numCache>
            </c:numRef>
          </c:cat>
          <c:val>
            <c:numRef>
              <c:f>STS_1!$K$5:$K$13</c:f>
              <c:numCache>
                <c:formatCode>General</c:formatCode>
                <c:ptCount val="9"/>
                <c:pt idx="0">
                  <c:v>15000</c:v>
                </c:pt>
                <c:pt idx="1">
                  <c:v>15000</c:v>
                </c:pt>
                <c:pt idx="2">
                  <c:v>10000.000000000004</c:v>
                </c:pt>
                <c:pt idx="3">
                  <c:v>10000.000000000004</c:v>
                </c:pt>
                <c:pt idx="4">
                  <c:v>10000.000000000004</c:v>
                </c:pt>
                <c:pt idx="5">
                  <c:v>10000.000000000004</c:v>
                </c:pt>
                <c:pt idx="6">
                  <c:v>10000.000000000004</c:v>
                </c:pt>
                <c:pt idx="7">
                  <c:v>10000.000000000004</c:v>
                </c:pt>
                <c:pt idx="8">
                  <c:v>10000.000000000004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3541208"/>
        <c:axId val="363538072"/>
      </c:lineChart>
      <c:catAx>
        <c:axId val="363541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Easy Out price ($C$5)</a:t>
                </a:r>
              </a:p>
            </c:rich>
          </c:tx>
          <c:layout/>
          <c:overlay val="0"/>
        </c:title>
        <c:numFmt formatCode="&quot;$&quot;#,##0.00_);[Red]\(&quot;$&quot;#,##0.00\)" sourceLinked="1"/>
        <c:majorTickMark val="out"/>
        <c:minorTickMark val="none"/>
        <c:tickLblPos val="nextTo"/>
        <c:crossAx val="363538072"/>
        <c:crosses val="autoZero"/>
        <c:auto val="1"/>
        <c:lblAlgn val="ctr"/>
        <c:lblOffset val="100"/>
        <c:noMultiLvlLbl val="0"/>
      </c:catAx>
      <c:valAx>
        <c:axId val="363538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635412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STS_2!$K$1</c:f>
          <c:strCache>
            <c:ptCount val="1"/>
            <c:pt idx="0">
              <c:v>Sensitivity of $B$12 to Sugar available</c:v>
            </c:pt>
          </c:strCache>
        </c:strRef>
      </c:tx>
      <c:layout/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STS_2!$A$5:$A$13</c:f>
              <c:numCache>
                <c:formatCode>General</c:formatCode>
                <c:ptCount val="9"/>
                <c:pt idx="0">
                  <c:v>7000</c:v>
                </c:pt>
                <c:pt idx="1">
                  <c:v>8000</c:v>
                </c:pt>
                <c:pt idx="2">
                  <c:v>9000</c:v>
                </c:pt>
                <c:pt idx="3">
                  <c:v>10000</c:v>
                </c:pt>
                <c:pt idx="4">
                  <c:v>11000</c:v>
                </c:pt>
                <c:pt idx="5">
                  <c:v>12000</c:v>
                </c:pt>
                <c:pt idx="6">
                  <c:v>13000</c:v>
                </c:pt>
                <c:pt idx="7">
                  <c:v>14000</c:v>
                </c:pt>
                <c:pt idx="8">
                  <c:v>15000</c:v>
                </c:pt>
              </c:numCache>
            </c:numRef>
          </c:cat>
          <c:val>
            <c:numRef>
              <c:f>STS_2!$K$5:$K$13</c:f>
              <c:numCache>
                <c:formatCode>General</c:formatCode>
                <c:ptCount val="9"/>
                <c:pt idx="0">
                  <c:v>4000.0000000000027</c:v>
                </c:pt>
                <c:pt idx="1">
                  <c:v>6000.0000000000036</c:v>
                </c:pt>
                <c:pt idx="2">
                  <c:v>8000.0000000000018</c:v>
                </c:pt>
                <c:pt idx="3">
                  <c:v>10000.000000000004</c:v>
                </c:pt>
                <c:pt idx="4">
                  <c:v>12000.000000000002</c:v>
                </c:pt>
                <c:pt idx="5">
                  <c:v>14000.000000000004</c:v>
                </c:pt>
                <c:pt idx="6">
                  <c:v>16000.000000000004</c:v>
                </c:pt>
                <c:pt idx="7">
                  <c:v>18000.000000000004</c:v>
                </c:pt>
                <c:pt idx="8">
                  <c:v>19999.999999999993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1857744"/>
        <c:axId val="361864408"/>
      </c:lineChart>
      <c:catAx>
        <c:axId val="361857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Sugar available ($F$9)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61864408"/>
        <c:crosses val="autoZero"/>
        <c:auto val="1"/>
        <c:lblAlgn val="ctr"/>
        <c:lblOffset val="100"/>
        <c:noMultiLvlLbl val="0"/>
      </c:catAx>
      <c:valAx>
        <c:axId val="361864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618577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14</xdr:row>
      <xdr:rowOff>99060</xdr:rowOff>
    </xdr:from>
    <xdr:to>
      <xdr:col>18</xdr:col>
      <xdr:colOff>0</xdr:colOff>
      <xdr:row>30</xdr:row>
      <xdr:rowOff>30480</xdr:rowOff>
    </xdr:to>
    <xdr:graphicFrame macro="">
      <xdr:nvGraphicFramePr>
        <xdr:cNvPr id="2" name="STS_3_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3</xdr:row>
      <xdr:rowOff>22860</xdr:rowOff>
    </xdr:from>
    <xdr:to>
      <xdr:col>16</xdr:col>
      <xdr:colOff>0</xdr:colOff>
      <xdr:row>5</xdr:row>
      <xdr:rowOff>137160</xdr:rowOff>
    </xdr:to>
    <xdr:sp macro="" textlink="">
      <xdr:nvSpPr>
        <xdr:cNvPr id="3" name="TextBox 2"/>
        <xdr:cNvSpPr txBox="1"/>
      </xdr:nvSpPr>
      <xdr:spPr>
        <a:xfrm>
          <a:off x="7315200" y="571500"/>
          <a:ext cx="2438400" cy="762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When you select an output from the dropdown list in cell $K$4, the chart will adapt to that output.</a:t>
          </a:r>
        </a:p>
      </xdr:txBody>
    </xdr:sp>
    <xdr:clientData/>
  </xdr:twoCellAnchor>
  <xdr:twoCellAnchor>
    <xdr:from>
      <xdr:col>5</xdr:col>
      <xdr:colOff>0</xdr:colOff>
      <xdr:row>4</xdr:row>
      <xdr:rowOff>0</xdr:rowOff>
    </xdr:from>
    <xdr:to>
      <xdr:col>8</xdr:col>
      <xdr:colOff>123825</xdr:colOff>
      <xdr:row>7</xdr:row>
      <xdr:rowOff>154305</xdr:rowOff>
    </xdr:to>
    <xdr:sp macro="" textlink="">
      <xdr:nvSpPr>
        <xdr:cNvPr id="4" name="TextBox 3"/>
        <xdr:cNvSpPr txBox="1"/>
      </xdr:nvSpPr>
      <xdr:spPr>
        <a:xfrm>
          <a:off x="3048000" y="1013460"/>
          <a:ext cx="1952625" cy="702945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The optimal mix</a:t>
          </a:r>
          <a:r>
            <a:rPr lang="en-US" sz="1100" baseline="0"/>
            <a:t> </a:t>
          </a:r>
          <a:r>
            <a:rPr lang="en-US" sz="1100"/>
            <a:t>changes only when the selling price of Easy Out is quite low.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14</xdr:row>
      <xdr:rowOff>99060</xdr:rowOff>
    </xdr:from>
    <xdr:to>
      <xdr:col>18</xdr:col>
      <xdr:colOff>0</xdr:colOff>
      <xdr:row>30</xdr:row>
      <xdr:rowOff>30480</xdr:rowOff>
    </xdr:to>
    <xdr:graphicFrame macro="">
      <xdr:nvGraphicFramePr>
        <xdr:cNvPr id="2" name="STS_3_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3</xdr:row>
      <xdr:rowOff>22860</xdr:rowOff>
    </xdr:from>
    <xdr:to>
      <xdr:col>16</xdr:col>
      <xdr:colOff>0</xdr:colOff>
      <xdr:row>5</xdr:row>
      <xdr:rowOff>137160</xdr:rowOff>
    </xdr:to>
    <xdr:sp macro="" textlink="">
      <xdr:nvSpPr>
        <xdr:cNvPr id="3" name="TextBox 2"/>
        <xdr:cNvSpPr txBox="1"/>
      </xdr:nvSpPr>
      <xdr:spPr>
        <a:xfrm>
          <a:off x="7315200" y="571500"/>
          <a:ext cx="2438400" cy="762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When you select an output from the dropdown list in cell $K$4, the chart will adapt to that output.</a:t>
          </a:r>
        </a:p>
      </xdr:txBody>
    </xdr:sp>
    <xdr:clientData/>
  </xdr:twoCellAnchor>
  <xdr:twoCellAnchor>
    <xdr:from>
      <xdr:col>5</xdr:col>
      <xdr:colOff>0</xdr:colOff>
      <xdr:row>4</xdr:row>
      <xdr:rowOff>0</xdr:rowOff>
    </xdr:from>
    <xdr:to>
      <xdr:col>9</xdr:col>
      <xdr:colOff>20320</xdr:colOff>
      <xdr:row>7</xdr:row>
      <xdr:rowOff>157480</xdr:rowOff>
    </xdr:to>
    <xdr:sp macro="" textlink="">
      <xdr:nvSpPr>
        <xdr:cNvPr id="4" name="TextBox 3"/>
        <xdr:cNvSpPr txBox="1"/>
      </xdr:nvSpPr>
      <xdr:spPr>
        <a:xfrm>
          <a:off x="3048000" y="1013460"/>
          <a:ext cx="2458720" cy="70612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Each 1% increase incurs a larger cost.  However, there is no feasible solution at all if the percent required is 12%.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24"/>
  <sheetViews>
    <sheetView tabSelected="1" workbookViewId="0"/>
  </sheetViews>
  <sheetFormatPr defaultColWidth="9.109375" defaultRowHeight="14.4" x14ac:dyDescent="0.3"/>
  <cols>
    <col min="1" max="1" width="15.88671875" style="2" customWidth="1"/>
    <col min="2" max="2" width="11.33203125" style="2" customWidth="1"/>
    <col min="3" max="3" width="9.109375" style="2"/>
    <col min="4" max="4" width="11.33203125" style="2" customWidth="1"/>
    <col min="5" max="7" width="9.109375" style="2"/>
    <col min="8" max="8" width="14" style="2" customWidth="1"/>
    <col min="9" max="16384" width="9.109375" style="2"/>
  </cols>
  <sheetData>
    <row r="1" spans="1:9" x14ac:dyDescent="0.3">
      <c r="A1" s="1" t="s">
        <v>21</v>
      </c>
      <c r="H1" s="1" t="s">
        <v>22</v>
      </c>
    </row>
    <row r="2" spans="1:9" x14ac:dyDescent="0.3">
      <c r="H2" s="3" t="s">
        <v>23</v>
      </c>
      <c r="I2" s="3" t="s">
        <v>31</v>
      </c>
    </row>
    <row r="3" spans="1:9" x14ac:dyDescent="0.3">
      <c r="A3" s="2" t="s">
        <v>0</v>
      </c>
      <c r="H3" s="3" t="s">
        <v>24</v>
      </c>
      <c r="I3" s="3" t="s">
        <v>32</v>
      </c>
    </row>
    <row r="4" spans="1:9" s="4" customFormat="1" x14ac:dyDescent="0.3">
      <c r="B4" s="4" t="s">
        <v>1</v>
      </c>
      <c r="C4" s="4" t="s">
        <v>2</v>
      </c>
      <c r="H4" s="5" t="s">
        <v>25</v>
      </c>
      <c r="I4" s="5" t="s">
        <v>33</v>
      </c>
    </row>
    <row r="5" spans="1:9" x14ac:dyDescent="0.3">
      <c r="B5" s="6">
        <v>1.2</v>
      </c>
      <c r="C5" s="6">
        <v>1.3999999761581421</v>
      </c>
      <c r="H5" s="3" t="s">
        <v>26</v>
      </c>
      <c r="I5" s="3" t="s">
        <v>34</v>
      </c>
    </row>
    <row r="6" spans="1:9" x14ac:dyDescent="0.3">
      <c r="H6" s="3" t="s">
        <v>27</v>
      </c>
      <c r="I6" s="3" t="s">
        <v>35</v>
      </c>
    </row>
    <row r="7" spans="1:9" x14ac:dyDescent="0.3">
      <c r="A7" s="2" t="s">
        <v>3</v>
      </c>
      <c r="H7" s="3" t="s">
        <v>28</v>
      </c>
      <c r="I7" s="3" t="s">
        <v>36</v>
      </c>
    </row>
    <row r="8" spans="1:9" x14ac:dyDescent="0.3">
      <c r="B8" s="4" t="s">
        <v>1</v>
      </c>
      <c r="C8" s="4" t="s">
        <v>2</v>
      </c>
      <c r="D8" s="4" t="s">
        <v>4</v>
      </c>
      <c r="F8" s="4" t="s">
        <v>5</v>
      </c>
      <c r="H8" s="3" t="s">
        <v>29</v>
      </c>
      <c r="I8" s="3" t="s">
        <v>37</v>
      </c>
    </row>
    <row r="9" spans="1:9" x14ac:dyDescent="0.3">
      <c r="A9" s="2" t="s">
        <v>6</v>
      </c>
      <c r="B9" s="7">
        <v>6000</v>
      </c>
      <c r="C9" s="7">
        <v>4000</v>
      </c>
      <c r="D9" s="2">
        <f>SUM(B9:C9)</f>
        <v>10000</v>
      </c>
      <c r="E9" s="8" t="s">
        <v>7</v>
      </c>
      <c r="F9" s="9">
        <v>10000</v>
      </c>
      <c r="H9" s="3" t="s">
        <v>30</v>
      </c>
      <c r="I9" s="3" t="s">
        <v>38</v>
      </c>
    </row>
    <row r="10" spans="1:9" x14ac:dyDescent="0.3">
      <c r="A10" s="2" t="s">
        <v>8</v>
      </c>
      <c r="B10" s="10">
        <v>1000</v>
      </c>
      <c r="C10" s="7">
        <v>1000</v>
      </c>
      <c r="D10" s="11">
        <f>SUM(B10:C10)</f>
        <v>2000</v>
      </c>
      <c r="E10" s="8" t="s">
        <v>7</v>
      </c>
      <c r="F10" s="9">
        <v>2000</v>
      </c>
    </row>
    <row r="11" spans="1:9" x14ac:dyDescent="0.3">
      <c r="A11" s="2" t="s">
        <v>9</v>
      </c>
      <c r="B11" s="7">
        <v>3000</v>
      </c>
      <c r="C11" s="7">
        <v>0</v>
      </c>
      <c r="D11" s="11">
        <f>SUM(B11:C11)</f>
        <v>3000</v>
      </c>
      <c r="E11" s="8" t="s">
        <v>7</v>
      </c>
      <c r="F11" s="9">
        <v>3000</v>
      </c>
      <c r="H11" s="1"/>
    </row>
    <row r="12" spans="1:9" x14ac:dyDescent="0.3">
      <c r="A12" s="2" t="s">
        <v>10</v>
      </c>
      <c r="B12" s="11">
        <f>SUM(B9:B11)</f>
        <v>10000</v>
      </c>
      <c r="C12" s="2">
        <f>SUM(C9:C11)</f>
        <v>5000</v>
      </c>
      <c r="I12" s="12"/>
    </row>
    <row r="13" spans="1:9" x14ac:dyDescent="0.3">
      <c r="B13" s="11"/>
      <c r="I13" s="12"/>
    </row>
    <row r="14" spans="1:9" x14ac:dyDescent="0.3">
      <c r="A14" s="2" t="s">
        <v>11</v>
      </c>
      <c r="E14" s="2" t="s">
        <v>12</v>
      </c>
      <c r="I14" s="12"/>
    </row>
    <row r="15" spans="1:9" x14ac:dyDescent="0.3">
      <c r="B15" s="4" t="s">
        <v>1</v>
      </c>
      <c r="C15" s="4" t="s">
        <v>2</v>
      </c>
      <c r="E15" s="4" t="s">
        <v>1</v>
      </c>
      <c r="I15" s="12"/>
    </row>
    <row r="16" spans="1:9" x14ac:dyDescent="0.3">
      <c r="B16" s="13">
        <v>0.1</v>
      </c>
      <c r="C16" s="13">
        <v>0.2</v>
      </c>
      <c r="E16" s="13">
        <v>0.1</v>
      </c>
      <c r="I16" s="12"/>
    </row>
    <row r="17" spans="1:9" x14ac:dyDescent="0.3">
      <c r="I17" s="12"/>
    </row>
    <row r="18" spans="1:9" x14ac:dyDescent="0.3">
      <c r="A18" s="2" t="s">
        <v>13</v>
      </c>
      <c r="E18" s="2" t="s">
        <v>14</v>
      </c>
      <c r="I18" s="12"/>
    </row>
    <row r="19" spans="1:9" x14ac:dyDescent="0.3">
      <c r="B19" s="4" t="s">
        <v>1</v>
      </c>
      <c r="C19" s="4" t="s">
        <v>2</v>
      </c>
      <c r="E19" s="4" t="s">
        <v>1</v>
      </c>
      <c r="I19" s="12"/>
    </row>
    <row r="20" spans="1:9" x14ac:dyDescent="0.3">
      <c r="A20" s="2" t="s">
        <v>15</v>
      </c>
      <c r="B20" s="11">
        <f>B10</f>
        <v>1000</v>
      </c>
      <c r="C20" s="2">
        <f>C10</f>
        <v>1000</v>
      </c>
      <c r="E20" s="2">
        <f>B11</f>
        <v>3000</v>
      </c>
      <c r="I20" s="12"/>
    </row>
    <row r="21" spans="1:9" x14ac:dyDescent="0.3">
      <c r="B21" s="4" t="s">
        <v>16</v>
      </c>
      <c r="C21" s="4" t="s">
        <v>16</v>
      </c>
      <c r="E21" s="4" t="s">
        <v>16</v>
      </c>
      <c r="I21" s="12"/>
    </row>
    <row r="22" spans="1:9" x14ac:dyDescent="0.3">
      <c r="A22" s="2" t="s">
        <v>17</v>
      </c>
      <c r="B22" s="11">
        <f>B16*B12</f>
        <v>1000</v>
      </c>
      <c r="C22" s="11">
        <f>C16*C12</f>
        <v>1000</v>
      </c>
      <c r="E22" s="2">
        <f>E16*B12</f>
        <v>1000</v>
      </c>
      <c r="I22" s="12"/>
    </row>
    <row r="23" spans="1:9" x14ac:dyDescent="0.3">
      <c r="I23" s="12"/>
    </row>
    <row r="24" spans="1:9" x14ac:dyDescent="0.3">
      <c r="A24" s="2" t="s">
        <v>18</v>
      </c>
      <c r="B24" s="14">
        <f>SUMPRODUCT(B5:C5,B12:C12)</f>
        <v>18999.99988079071</v>
      </c>
    </row>
  </sheetData>
  <phoneticPr fontId="0" type="noConversion"/>
  <printOptions headings="1" gridLines="1" gridLinesSet="0"/>
  <pageMargins left="0.75" right="0.75" top="1" bottom="1" header="0.5" footer="0.5"/>
  <pageSetup orientation="portrait" horizontalDpi="300" verticalDpi="300" r:id="rId1"/>
  <headerFooter alignWithMargins="0">
    <oddFooter>&amp;CProblem 3.6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15"/>
  <sheetViews>
    <sheetView workbookViewId="0"/>
  </sheetViews>
  <sheetFormatPr defaultRowHeight="14.4" x14ac:dyDescent="0.3"/>
  <sheetData>
    <row r="1" spans="1:2" x14ac:dyDescent="0.3">
      <c r="A1">
        <v>1</v>
      </c>
    </row>
    <row r="2" spans="1:2" x14ac:dyDescent="0.3">
      <c r="A2" t="s">
        <v>43</v>
      </c>
    </row>
    <row r="3" spans="1:2" x14ac:dyDescent="0.3">
      <c r="A3">
        <v>1</v>
      </c>
    </row>
    <row r="4" spans="1:2" x14ac:dyDescent="0.3">
      <c r="A4">
        <v>1</v>
      </c>
    </row>
    <row r="5" spans="1:2" x14ac:dyDescent="0.3">
      <c r="A5">
        <v>1.8</v>
      </c>
    </row>
    <row r="6" spans="1:2" x14ac:dyDescent="0.3">
      <c r="A6">
        <v>0.1</v>
      </c>
    </row>
    <row r="8" spans="1:2" x14ac:dyDescent="0.3">
      <c r="A8" s="15"/>
      <c r="B8" s="15"/>
    </row>
    <row r="9" spans="1:2" x14ac:dyDescent="0.3">
      <c r="A9" t="s">
        <v>39</v>
      </c>
    </row>
    <row r="10" spans="1:2" x14ac:dyDescent="0.3">
      <c r="A10" t="s">
        <v>44</v>
      </c>
    </row>
    <row r="15" spans="1:2" x14ac:dyDescent="0.3">
      <c r="B15" s="1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3"/>
  <sheetViews>
    <sheetView workbookViewId="0"/>
  </sheetViews>
  <sheetFormatPr defaultRowHeight="14.4" x14ac:dyDescent="0.3"/>
  <sheetData>
    <row r="1" spans="1:11" x14ac:dyDescent="0.3">
      <c r="A1" s="1" t="s">
        <v>40</v>
      </c>
      <c r="K1" s="29" t="str">
        <f>CONCATENATE("Sensitivity of ",$K$4," to ","Easy Out price")</f>
        <v>Sensitivity of $B$12 to Easy Out price</v>
      </c>
    </row>
    <row r="3" spans="1:11" x14ac:dyDescent="0.3">
      <c r="A3" t="s">
        <v>45</v>
      </c>
      <c r="K3" t="s">
        <v>41</v>
      </c>
    </row>
    <row r="4" spans="1:11" ht="36.6" x14ac:dyDescent="0.3">
      <c r="B4" s="17" t="s">
        <v>19</v>
      </c>
      <c r="C4" s="17" t="s">
        <v>20</v>
      </c>
      <c r="D4" s="17" t="s">
        <v>30</v>
      </c>
      <c r="J4" s="29">
        <f>MATCH($K$4,OutputAddresses,0)</f>
        <v>1</v>
      </c>
      <c r="K4" s="18" t="s">
        <v>19</v>
      </c>
    </row>
    <row r="5" spans="1:11" x14ac:dyDescent="0.3">
      <c r="A5" s="16">
        <v>1</v>
      </c>
      <c r="B5" s="19">
        <v>15000</v>
      </c>
      <c r="C5" s="20">
        <v>0</v>
      </c>
      <c r="D5" s="21">
        <v>18000</v>
      </c>
      <c r="K5">
        <f>INDEX(OutputValues,1,$J$4)</f>
        <v>15000</v>
      </c>
    </row>
    <row r="6" spans="1:11" x14ac:dyDescent="0.3">
      <c r="A6" s="16">
        <v>1.1000000238418579</v>
      </c>
      <c r="B6" s="22">
        <v>15000</v>
      </c>
      <c r="C6" s="23">
        <v>0</v>
      </c>
      <c r="D6" s="24">
        <v>18000</v>
      </c>
      <c r="K6">
        <f>INDEX(OutputValues,2,$J$4)</f>
        <v>15000</v>
      </c>
    </row>
    <row r="7" spans="1:11" x14ac:dyDescent="0.3">
      <c r="A7" s="16">
        <v>1.2000000476837158</v>
      </c>
      <c r="B7" s="22">
        <v>10000.000000000004</v>
      </c>
      <c r="C7" s="23">
        <v>4999.9999999999964</v>
      </c>
      <c r="D7" s="24">
        <v>18000</v>
      </c>
      <c r="K7">
        <f>INDEX(OutputValues,3,$J$4)</f>
        <v>10000.000000000004</v>
      </c>
    </row>
    <row r="8" spans="1:11" x14ac:dyDescent="0.3">
      <c r="A8" s="16">
        <v>1.2999999523162842</v>
      </c>
      <c r="B8" s="22">
        <v>10000.000000000004</v>
      </c>
      <c r="C8" s="23">
        <v>4999.9999999999964</v>
      </c>
      <c r="D8" s="24">
        <v>18500</v>
      </c>
      <c r="K8">
        <f>INDEX(OutputValues,4,$J$4)</f>
        <v>10000.000000000004</v>
      </c>
    </row>
    <row r="9" spans="1:11" x14ac:dyDescent="0.3">
      <c r="A9" s="16">
        <v>1.3999999761581421</v>
      </c>
      <c r="B9" s="22">
        <v>10000.000000000004</v>
      </c>
      <c r="C9" s="23">
        <v>4999.9999999999964</v>
      </c>
      <c r="D9" s="24">
        <v>19000</v>
      </c>
      <c r="K9">
        <f>INDEX(OutputValues,5,$J$4)</f>
        <v>10000.000000000004</v>
      </c>
    </row>
    <row r="10" spans="1:11" x14ac:dyDescent="0.3">
      <c r="A10" s="16">
        <v>1.5</v>
      </c>
      <c r="B10" s="22">
        <v>10000.000000000004</v>
      </c>
      <c r="C10" s="23">
        <v>4999.9999999999964</v>
      </c>
      <c r="D10" s="24">
        <v>19500</v>
      </c>
      <c r="K10">
        <f>INDEX(OutputValues,6,$J$4)</f>
        <v>10000.000000000004</v>
      </c>
    </row>
    <row r="11" spans="1:11" x14ac:dyDescent="0.3">
      <c r="A11" s="16">
        <v>1.6000000238418579</v>
      </c>
      <c r="B11" s="22">
        <v>10000.000000000004</v>
      </c>
      <c r="C11" s="23">
        <v>4999.9999999999964</v>
      </c>
      <c r="D11" s="24">
        <v>20000</v>
      </c>
      <c r="K11">
        <f>INDEX(OutputValues,7,$J$4)</f>
        <v>10000.000000000004</v>
      </c>
    </row>
    <row r="12" spans="1:11" x14ac:dyDescent="0.3">
      <c r="A12" s="16">
        <v>1.7000000476837158</v>
      </c>
      <c r="B12" s="22">
        <v>10000.000000000004</v>
      </c>
      <c r="C12" s="23">
        <v>4999.9999999999964</v>
      </c>
      <c r="D12" s="24">
        <v>20500</v>
      </c>
      <c r="K12">
        <f>INDEX(OutputValues,8,$J$4)</f>
        <v>10000.000000000004</v>
      </c>
    </row>
    <row r="13" spans="1:11" x14ac:dyDescent="0.3">
      <c r="A13" s="16">
        <v>1.7999999523162842</v>
      </c>
      <c r="B13" s="25">
        <v>10000.000000000004</v>
      </c>
      <c r="C13" s="26">
        <v>4999.9999999999964</v>
      </c>
      <c r="D13" s="27">
        <v>21000</v>
      </c>
      <c r="K13">
        <f>INDEX(OutputValues,9,$J$4)</f>
        <v>10000.000000000004</v>
      </c>
    </row>
  </sheetData>
  <dataValidations count="1">
    <dataValidation type="list" allowBlank="1" showInputMessage="1" showErrorMessage="1" sqref="K4">
      <formula1>OutputAddresses</formula1>
    </dataValidation>
  </dataValidations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3"/>
  <sheetViews>
    <sheetView workbookViewId="0"/>
  </sheetViews>
  <sheetFormatPr defaultRowHeight="14.4" x14ac:dyDescent="0.3"/>
  <sheetData>
    <row r="1" spans="1:11" x14ac:dyDescent="0.3">
      <c r="A1" s="1" t="s">
        <v>40</v>
      </c>
      <c r="K1" s="29" t="str">
        <f>CONCATENATE("Sensitivity of ",$K$4," to ","Sugar available")</f>
        <v>Sensitivity of $B$12 to Sugar available</v>
      </c>
    </row>
    <row r="3" spans="1:11" x14ac:dyDescent="0.3">
      <c r="A3" t="s">
        <v>42</v>
      </c>
      <c r="K3" t="s">
        <v>41</v>
      </c>
    </row>
    <row r="4" spans="1:11" ht="36.6" x14ac:dyDescent="0.3">
      <c r="B4" s="17" t="s">
        <v>19</v>
      </c>
      <c r="C4" s="17" t="s">
        <v>20</v>
      </c>
      <c r="D4" s="17" t="s">
        <v>30</v>
      </c>
      <c r="J4" s="29">
        <f>MATCH($K$4,OutputAddresses,0)</f>
        <v>1</v>
      </c>
      <c r="K4" s="18" t="s">
        <v>19</v>
      </c>
    </row>
    <row r="5" spans="1:11" x14ac:dyDescent="0.3">
      <c r="A5" s="28">
        <v>7000</v>
      </c>
      <c r="B5" s="19">
        <v>4000.0000000000027</v>
      </c>
      <c r="C5" s="20">
        <v>7999.9999999999964</v>
      </c>
      <c r="D5" s="21">
        <v>16000</v>
      </c>
      <c r="K5">
        <f>INDEX(OutputValues,1,$J$4)</f>
        <v>4000.0000000000027</v>
      </c>
    </row>
    <row r="6" spans="1:11" x14ac:dyDescent="0.3">
      <c r="A6" s="28">
        <v>8000</v>
      </c>
      <c r="B6" s="22">
        <v>6000.0000000000036</v>
      </c>
      <c r="C6" s="23">
        <v>6999.9999999999964</v>
      </c>
      <c r="D6" s="24">
        <v>17000</v>
      </c>
      <c r="K6">
        <f>INDEX(OutputValues,2,$J$4)</f>
        <v>6000.0000000000036</v>
      </c>
    </row>
    <row r="7" spans="1:11" x14ac:dyDescent="0.3">
      <c r="A7" s="28">
        <v>9000</v>
      </c>
      <c r="B7" s="22">
        <v>8000.0000000000018</v>
      </c>
      <c r="C7" s="23">
        <v>5999.9999999999973</v>
      </c>
      <c r="D7" s="24">
        <v>18000</v>
      </c>
      <c r="K7">
        <f>INDEX(OutputValues,3,$J$4)</f>
        <v>8000.0000000000018</v>
      </c>
    </row>
    <row r="8" spans="1:11" x14ac:dyDescent="0.3">
      <c r="A8" s="28">
        <v>10000</v>
      </c>
      <c r="B8" s="22">
        <v>10000.000000000004</v>
      </c>
      <c r="C8" s="23">
        <v>4999.9999999999964</v>
      </c>
      <c r="D8" s="24">
        <v>19000</v>
      </c>
      <c r="K8">
        <f>INDEX(OutputValues,4,$J$4)</f>
        <v>10000.000000000004</v>
      </c>
    </row>
    <row r="9" spans="1:11" x14ac:dyDescent="0.3">
      <c r="A9" s="28">
        <v>11000</v>
      </c>
      <c r="B9" s="22">
        <v>12000.000000000002</v>
      </c>
      <c r="C9" s="23">
        <v>3999.9999999999968</v>
      </c>
      <c r="D9" s="24">
        <v>20000</v>
      </c>
      <c r="K9">
        <f>INDEX(OutputValues,5,$J$4)</f>
        <v>12000.000000000002</v>
      </c>
    </row>
    <row r="10" spans="1:11" x14ac:dyDescent="0.3">
      <c r="A10" s="28">
        <v>12000</v>
      </c>
      <c r="B10" s="22">
        <v>14000.000000000004</v>
      </c>
      <c r="C10" s="23">
        <v>2999.9999999999955</v>
      </c>
      <c r="D10" s="24">
        <v>21000</v>
      </c>
      <c r="K10">
        <f>INDEX(OutputValues,6,$J$4)</f>
        <v>14000.000000000004</v>
      </c>
    </row>
    <row r="11" spans="1:11" x14ac:dyDescent="0.3">
      <c r="A11" s="28">
        <v>13000</v>
      </c>
      <c r="B11" s="22">
        <v>16000.000000000004</v>
      </c>
      <c r="C11" s="23">
        <v>1999.9999999999961</v>
      </c>
      <c r="D11" s="24">
        <v>22000</v>
      </c>
      <c r="K11">
        <f>INDEX(OutputValues,7,$J$4)</f>
        <v>16000.000000000004</v>
      </c>
    </row>
    <row r="12" spans="1:11" x14ac:dyDescent="0.3">
      <c r="A12" s="28">
        <v>14000</v>
      </c>
      <c r="B12" s="22">
        <v>18000.000000000004</v>
      </c>
      <c r="C12" s="23">
        <v>999.99999999999636</v>
      </c>
      <c r="D12" s="24">
        <v>23000</v>
      </c>
      <c r="K12">
        <f>INDEX(OutputValues,8,$J$4)</f>
        <v>18000.000000000004</v>
      </c>
    </row>
    <row r="13" spans="1:11" x14ac:dyDescent="0.3">
      <c r="A13" s="28">
        <v>15000</v>
      </c>
      <c r="B13" s="25">
        <v>19999.999999999993</v>
      </c>
      <c r="C13" s="26">
        <v>0</v>
      </c>
      <c r="D13" s="27">
        <v>24000</v>
      </c>
      <c r="K13">
        <f>INDEX(OutputValues,9,$J$4)</f>
        <v>19999.999999999993</v>
      </c>
    </row>
  </sheetData>
  <dataValidations count="1">
    <dataValidation type="list" allowBlank="1" showInputMessage="1" showErrorMessage="1" sqref="K4">
      <formula1>OutputAddresses</formula1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16</vt:i4>
      </vt:variant>
    </vt:vector>
  </HeadingPairs>
  <TitlesOfParts>
    <vt:vector size="19" baseType="lpstr">
      <vt:lpstr>Model</vt:lpstr>
      <vt:lpstr>STS_1</vt:lpstr>
      <vt:lpstr>STS_2</vt:lpstr>
      <vt:lpstr>STS_1!ChartData</vt:lpstr>
      <vt:lpstr>STS_2!ChartData</vt:lpstr>
      <vt:lpstr>ChocReqd</vt:lpstr>
      <vt:lpstr>ChocUsed</vt:lpstr>
      <vt:lpstr>InputsAvail</vt:lpstr>
      <vt:lpstr>InputsUsed</vt:lpstr>
      <vt:lpstr>STS_1!InputValues</vt:lpstr>
      <vt:lpstr>STS_2!InputValues</vt:lpstr>
      <vt:lpstr>NutsReqd</vt:lpstr>
      <vt:lpstr>NutsUsed</vt:lpstr>
      <vt:lpstr>STS_1!OutputAddresses</vt:lpstr>
      <vt:lpstr>STS_2!OutputAddresses</vt:lpstr>
      <vt:lpstr>STS_1!OutputValues</vt:lpstr>
      <vt:lpstr>STS_2!OutputValues</vt:lpstr>
      <vt:lpstr>ProdPlan</vt:lpstr>
      <vt:lpstr>TotRev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Chris Albright</dc:creator>
  <cp:keywords/>
  <dc:description/>
  <cp:lastModifiedBy>Chris</cp:lastModifiedBy>
  <cp:lastPrinted>1996-04-04T02:14:41Z</cp:lastPrinted>
  <dcterms:created xsi:type="dcterms:W3CDTF">1999-12-09T23:24:30Z</dcterms:created>
  <dcterms:modified xsi:type="dcterms:W3CDTF">2014-03-09T18:46:24Z</dcterms:modified>
</cp:coreProperties>
</file>